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EA313012-10D6-42E4-A9DF-D84805C37FC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F24" i="1" l="1"/>
  <c r="G24" i="1"/>
  <c r="E24" i="1"/>
  <c r="H18" i="1"/>
  <c r="H19" i="1"/>
  <c r="H20" i="1"/>
  <c r="H21" i="1"/>
  <c r="H22" i="1"/>
  <c r="H23" i="1"/>
  <c r="H17" i="1"/>
  <c r="F15" i="1"/>
  <c r="G15" i="1"/>
  <c r="E15" i="1"/>
  <c r="H11" i="1"/>
  <c r="H12" i="1"/>
  <c r="H13" i="1"/>
  <c r="H14" i="1"/>
  <c r="H10" i="1"/>
  <c r="H24" i="1" l="1"/>
  <c r="H15" i="1"/>
  <c r="C18" i="1" l="1"/>
  <c r="C23" i="1" l="1"/>
  <c r="A23" i="1"/>
  <c r="C22" i="1"/>
  <c r="A22" i="1"/>
  <c r="C21" i="1"/>
  <c r="A21" i="1"/>
  <c r="C20" i="1"/>
  <c r="A20" i="1"/>
  <c r="C19" i="1"/>
  <c r="A19" i="1"/>
  <c r="A18" i="1"/>
  <c r="C17" i="1"/>
  <c r="A17" i="1"/>
  <c r="C14" i="1"/>
  <c r="A14" i="1"/>
  <c r="C13" i="1"/>
  <c r="A13" i="1"/>
  <c r="C12" i="1"/>
  <c r="A12" i="1"/>
  <c r="C11" i="1"/>
  <c r="A11" i="1"/>
  <c r="C10" i="1"/>
  <c r="A10" i="1"/>
</calcChain>
</file>

<file path=xl/sharedStrings.xml><?xml version="1.0" encoding="utf-8"?>
<sst xmlns="http://schemas.openxmlformats.org/spreadsheetml/2006/main" count="105" uniqueCount="101">
  <si>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</si>
  <si>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</si>
  <si>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</si>
  <si>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</si>
  <si>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</si>
  <si>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</si>
  <si>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</si>
  <si>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</si>
  <si>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</si>
  <si>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</si>
  <si>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</si>
  <si>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</si>
  <si>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</si>
  <si>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</si>
  <si>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</si>
  <si>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</si>
  <si>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</si>
  <si>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</si>
  <si>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</si>
  <si>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</si>
  <si>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</si>
  <si>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</si>
  <si>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</si>
  <si>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</si>
  <si>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</si>
  <si>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</si>
  <si>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</si>
  <si>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</si>
  <si>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</si>
  <si>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</si>
  <si>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</si>
  <si>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</si>
  <si>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</si>
  <si>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</si>
  <si>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</si>
  <si>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</si>
  <si>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</si>
  <si>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</si>
  <si>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</si>
  <si>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</si>
  <si>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</si>
  <si>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</si>
  <si>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</si>
  <si>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</si>
  <si>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</si>
  <si>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</si>
  <si>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</si>
  <si>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</si>
  <si>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</si>
  <si>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</si>
  <si>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</si>
  <si>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</si>
  <si>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</si>
  <si>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</si>
  <si>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</si>
  <si>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</si>
  <si>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</si>
  <si>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</si>
  <si>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</si>
  <si>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</si>
  <si>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</si>
  <si>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</si>
  <si>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</si>
  <si>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</si>
  <si>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</si>
  <si>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</si>
  <si>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</si>
  <si>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</si>
  <si>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</si>
  <si>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</si>
  <si>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</si>
  <si>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</si>
  <si>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</si>
  <si>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</si>
  <si>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</si>
  <si>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</si>
  <si>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</si>
  <si>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</si>
  <si>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</si>
  <si>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</si>
  <si>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</si>
  <si>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</si>
  <si>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</si>
  <si>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</si>
  <si>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</si>
  <si>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</si>
  <si>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</si>
  <si>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</si>
  <si>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Батон витаминизированный</t>
  </si>
  <si>
    <t>Хлеб ржано-пшеничный витаминизированый</t>
  </si>
  <si>
    <t xml:space="preserve">Завтрак </t>
  </si>
  <si>
    <t>Чай с сахаром</t>
  </si>
  <si>
    <t xml:space="preserve">Обед </t>
  </si>
  <si>
    <t>Нектар фруктовый</t>
  </si>
  <si>
    <t>Соус Болоньезе</t>
  </si>
  <si>
    <t>Макароны отварные</t>
  </si>
  <si>
    <t>Щи из свежей капусты со сметаной</t>
  </si>
  <si>
    <t>Пюре картофельное</t>
  </si>
  <si>
    <t xml:space="preserve">МЕНЮ 10 ДЕНЬ   </t>
  </si>
  <si>
    <t>Напиток из яблок</t>
  </si>
  <si>
    <t>Биточки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</si>
</sst>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0" fontId="5" fillId="0" borderId="2" xfId="0" quotePrefix="1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3" fillId="0" borderId="0" xfId="0" applyFont="1" applyBorder="1"/>
    <xf numFmtId="2" fontId="3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A1848"/>
  <sheetViews>
    <sheetView tabSelected="1" workbookViewId="0">
      <selection activeCell="CB23" sqref="CB23"/>
    </sheetView>
  </sheetViews>
  <sheetFormatPr defaultColWidth="9.109375" defaultRowHeight="15.6" x14ac:dyDescent="0.3"/>
  <cols>
    <col min="1" max="1" width="4" style="1" customWidth="1"/>
    <col min="2" max="2" width="30.6640625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7" style="1" customWidth="1"/>
    <col min="7" max="7" width="8.441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23" t="s">
        <v>98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79" hidden="1" x14ac:dyDescent="0.3"/>
    <row r="3" spans="1:79" x14ac:dyDescent="0.3">
      <c r="C3" s="24"/>
      <c r="D3" s="24"/>
      <c r="E3" s="24"/>
      <c r="F3" s="24"/>
      <c r="G3" s="24"/>
      <c r="H3" s="24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21" t="s">
        <v>72</v>
      </c>
      <c r="B7" s="21" t="s">
        <v>0</v>
      </c>
      <c r="C7" s="21" t="s">
        <v>4</v>
      </c>
      <c r="D7" s="22" t="s">
        <v>87</v>
      </c>
      <c r="E7" s="20" t="s">
        <v>2</v>
      </c>
      <c r="F7" s="20" t="s">
        <v>6</v>
      </c>
      <c r="G7" s="21" t="s">
        <v>5</v>
      </c>
      <c r="H7" s="21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5" t="s">
        <v>71</v>
      </c>
      <c r="W7" s="25"/>
      <c r="X7" s="25"/>
      <c r="Y7" s="25"/>
      <c r="Z7" s="26" t="s">
        <v>73</v>
      </c>
      <c r="AA7" s="26"/>
      <c r="AB7" s="26"/>
      <c r="AC7" s="26"/>
      <c r="AD7" s="26"/>
      <c r="AE7" s="26"/>
      <c r="AF7" s="26"/>
      <c r="AG7" s="26"/>
      <c r="AH7" s="26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21"/>
      <c r="B8" s="21"/>
      <c r="C8" s="21"/>
      <c r="D8" s="22"/>
      <c r="E8" s="19" t="s">
        <v>1</v>
      </c>
      <c r="F8" s="19" t="s">
        <v>1</v>
      </c>
      <c r="G8" s="21"/>
      <c r="H8" s="2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8" t="s">
        <v>19</v>
      </c>
      <c r="W8" s="18" t="s">
        <v>20</v>
      </c>
      <c r="X8" s="18" t="s">
        <v>21</v>
      </c>
      <c r="Y8" s="18" t="s">
        <v>22</v>
      </c>
      <c r="Z8" s="18" t="s">
        <v>74</v>
      </c>
      <c r="AA8" s="18" t="s">
        <v>23</v>
      </c>
      <c r="AB8" s="18" t="s">
        <v>75</v>
      </c>
      <c r="AC8" s="18" t="s">
        <v>76</v>
      </c>
      <c r="AD8" s="18" t="s">
        <v>77</v>
      </c>
      <c r="AE8" s="18" t="s">
        <v>24</v>
      </c>
      <c r="AF8" s="18" t="s">
        <v>25</v>
      </c>
      <c r="AG8" s="18" t="s">
        <v>26</v>
      </c>
      <c r="AH8" s="18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9" s="4" customFormat="1" ht="13.8" x14ac:dyDescent="0.25">
      <c r="A9" s="11"/>
      <c r="B9" s="12" t="s">
        <v>90</v>
      </c>
      <c r="C9" s="13"/>
      <c r="D9" s="13"/>
      <c r="E9" s="13"/>
      <c r="F9" s="13"/>
      <c r="G9" s="1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21"/>
    </row>
    <row r="10" spans="1:79" s="4" customFormat="1" ht="13.8" x14ac:dyDescent="0.25">
      <c r="A10" s="11" t="str">
        <f>"34"</f>
        <v>34</v>
      </c>
      <c r="B10" s="11" t="s">
        <v>94</v>
      </c>
      <c r="C10" s="13" t="str">
        <f>"100"</f>
        <v>100</v>
      </c>
      <c r="D10" s="13">
        <v>22.06</v>
      </c>
      <c r="E10" s="13">
        <v>11.28</v>
      </c>
      <c r="F10" s="13">
        <v>11.22</v>
      </c>
      <c r="G10" s="13">
        <v>8.08</v>
      </c>
      <c r="H10" s="11">
        <f>(E10*4)+(F10*9)+(G10*4)</f>
        <v>178.42</v>
      </c>
      <c r="I10" s="11">
        <v>3.81</v>
      </c>
      <c r="J10" s="11">
        <v>2.0099999999999998</v>
      </c>
      <c r="K10" s="11">
        <v>0</v>
      </c>
      <c r="L10" s="11">
        <v>0.37</v>
      </c>
      <c r="M10" s="11">
        <v>1.37</v>
      </c>
      <c r="N10" s="11">
        <v>0.11</v>
      </c>
      <c r="O10" s="11">
        <v>0</v>
      </c>
      <c r="P10" s="11">
        <v>0</v>
      </c>
      <c r="Q10" s="11">
        <v>0.05</v>
      </c>
      <c r="R10" s="11">
        <v>0.08</v>
      </c>
      <c r="S10" s="11">
        <v>0</v>
      </c>
      <c r="T10" s="11">
        <v>18.82</v>
      </c>
      <c r="U10" s="11">
        <v>1.24</v>
      </c>
      <c r="V10" s="11">
        <v>1.4</v>
      </c>
      <c r="W10" s="11">
        <v>3.95</v>
      </c>
      <c r="X10" s="11">
        <v>7.0000000000000007E-2</v>
      </c>
      <c r="Y10" s="11">
        <v>5.1100000000000003</v>
      </c>
      <c r="Z10" s="11">
        <v>28</v>
      </c>
      <c r="AA10" s="11">
        <v>21.47</v>
      </c>
      <c r="AB10" s="11">
        <v>2.62</v>
      </c>
      <c r="AC10" s="11">
        <v>0</v>
      </c>
      <c r="AD10" s="11">
        <v>0</v>
      </c>
      <c r="AE10" s="11">
        <v>0.03</v>
      </c>
      <c r="AF10" s="11">
        <v>0.11</v>
      </c>
      <c r="AG10" s="11">
        <v>0.14000000000000001</v>
      </c>
      <c r="AH10" s="11">
        <v>0</v>
      </c>
      <c r="AI10" s="11">
        <v>0</v>
      </c>
      <c r="AJ10" s="11">
        <v>0</v>
      </c>
      <c r="AK10" s="11">
        <v>0</v>
      </c>
      <c r="AL10" s="11">
        <v>389.34</v>
      </c>
      <c r="AM10" s="11">
        <v>163.78</v>
      </c>
      <c r="AN10" s="11">
        <v>100.4</v>
      </c>
      <c r="AO10" s="11">
        <v>151.44</v>
      </c>
      <c r="AP10" s="11">
        <v>63.99</v>
      </c>
      <c r="AQ10" s="11">
        <v>232.22</v>
      </c>
      <c r="AR10" s="11">
        <v>244.44</v>
      </c>
      <c r="AS10" s="11">
        <v>318.86</v>
      </c>
      <c r="AT10" s="11">
        <v>338.79</v>
      </c>
      <c r="AU10" s="11">
        <v>107.32</v>
      </c>
      <c r="AV10" s="11">
        <v>200.38</v>
      </c>
      <c r="AW10" s="11">
        <v>753.43</v>
      </c>
      <c r="AX10" s="11">
        <v>0</v>
      </c>
      <c r="AY10" s="11">
        <v>207.53</v>
      </c>
      <c r="AZ10" s="11">
        <v>207.78</v>
      </c>
      <c r="BA10" s="11">
        <v>182.36</v>
      </c>
      <c r="BB10" s="11">
        <v>85.76</v>
      </c>
      <c r="BC10" s="11">
        <v>0.23</v>
      </c>
      <c r="BD10" s="11">
        <v>0.05</v>
      </c>
      <c r="BE10" s="11">
        <v>0.04</v>
      </c>
      <c r="BF10" s="11">
        <v>0.12</v>
      </c>
      <c r="BG10" s="11">
        <v>0.15</v>
      </c>
      <c r="BH10" s="11">
        <v>0.49</v>
      </c>
      <c r="BI10" s="11">
        <v>0</v>
      </c>
      <c r="BJ10" s="11">
        <v>1.63</v>
      </c>
      <c r="BK10" s="11">
        <v>0</v>
      </c>
      <c r="BL10" s="11">
        <v>0.49</v>
      </c>
      <c r="BM10" s="11">
        <v>0</v>
      </c>
      <c r="BN10" s="11">
        <v>0</v>
      </c>
      <c r="BO10" s="11">
        <v>0</v>
      </c>
      <c r="BP10" s="11">
        <v>0</v>
      </c>
      <c r="BQ10" s="11">
        <v>0.18</v>
      </c>
      <c r="BR10" s="11">
        <v>1.6</v>
      </c>
      <c r="BS10" s="11">
        <v>0</v>
      </c>
      <c r="BT10" s="11">
        <v>0</v>
      </c>
      <c r="BU10" s="11">
        <v>0.17</v>
      </c>
      <c r="BV10" s="11">
        <v>0</v>
      </c>
      <c r="BW10" s="11">
        <v>0</v>
      </c>
      <c r="BX10" s="11">
        <v>0</v>
      </c>
      <c r="BY10" s="11">
        <v>0</v>
      </c>
      <c r="BZ10" s="11">
        <v>141.91</v>
      </c>
      <c r="CA10" s="21"/>
    </row>
    <row r="11" spans="1:79" s="4" customFormat="1" ht="13.8" x14ac:dyDescent="0.25">
      <c r="A11" s="11" t="str">
        <f>"57/3"</f>
        <v>57/3</v>
      </c>
      <c r="B11" s="11" t="s">
        <v>95</v>
      </c>
      <c r="C11" s="13" t="str">
        <f>"180"</f>
        <v>180</v>
      </c>
      <c r="D11" s="13">
        <v>6.37</v>
      </c>
      <c r="E11" s="13">
        <v>3.67</v>
      </c>
      <c r="F11" s="13">
        <v>5.13</v>
      </c>
      <c r="G11" s="13">
        <v>24.05</v>
      </c>
      <c r="H11" s="11">
        <f t="shared" ref="H11:H14" si="0">(E11*4)+(F11*9)+(G11*4)</f>
        <v>157.05000000000001</v>
      </c>
      <c r="I11" s="11">
        <v>0.13</v>
      </c>
      <c r="J11" s="11">
        <v>0</v>
      </c>
      <c r="K11" s="11">
        <v>0</v>
      </c>
      <c r="L11" s="11">
        <v>1.18</v>
      </c>
      <c r="M11" s="11">
        <v>37.700000000000003</v>
      </c>
      <c r="N11" s="11">
        <v>2.06</v>
      </c>
      <c r="O11" s="11">
        <v>0</v>
      </c>
      <c r="P11" s="11">
        <v>0</v>
      </c>
      <c r="Q11" s="11">
        <v>0</v>
      </c>
      <c r="R11" s="11">
        <v>1.59</v>
      </c>
      <c r="S11" s="11">
        <v>467.26</v>
      </c>
      <c r="T11" s="11">
        <v>67.92</v>
      </c>
      <c r="U11" s="11">
        <v>15.39</v>
      </c>
      <c r="V11" s="11">
        <v>8.75</v>
      </c>
      <c r="W11" s="11">
        <v>48.67</v>
      </c>
      <c r="X11" s="11">
        <v>0.89</v>
      </c>
      <c r="Y11" s="11">
        <v>14.4</v>
      </c>
      <c r="Z11" s="11">
        <v>14.4</v>
      </c>
      <c r="AA11" s="11">
        <v>27</v>
      </c>
      <c r="AB11" s="11">
        <v>0.98</v>
      </c>
      <c r="AC11" s="11">
        <v>0.08</v>
      </c>
      <c r="AD11" s="11">
        <v>0.03</v>
      </c>
      <c r="AE11" s="11">
        <v>0.59</v>
      </c>
      <c r="AF11" s="11">
        <v>1.79</v>
      </c>
      <c r="AG11" s="11">
        <v>0</v>
      </c>
      <c r="AH11" s="11">
        <v>1.1200000000000001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204.19</v>
      </c>
    </row>
    <row r="12" spans="1:79" s="4" customFormat="1" ht="13.8" x14ac:dyDescent="0.25">
      <c r="A12" s="11" t="str">
        <f>"15/10"</f>
        <v>15/10</v>
      </c>
      <c r="B12" s="11" t="s">
        <v>91</v>
      </c>
      <c r="C12" s="13" t="str">
        <f>"200"</f>
        <v>200</v>
      </c>
      <c r="D12" s="13">
        <v>0.4</v>
      </c>
      <c r="E12" s="13">
        <v>0.35</v>
      </c>
      <c r="F12" s="13">
        <v>0.08</v>
      </c>
      <c r="G12" s="13">
        <v>13.69</v>
      </c>
      <c r="H12" s="11">
        <f t="shared" si="0"/>
        <v>56.879999999999995</v>
      </c>
      <c r="I12" s="11">
        <v>0</v>
      </c>
      <c r="J12" s="11">
        <v>0</v>
      </c>
      <c r="K12" s="11">
        <v>0</v>
      </c>
      <c r="L12" s="11">
        <v>13.41</v>
      </c>
      <c r="M12" s="11">
        <v>0</v>
      </c>
      <c r="N12" s="11">
        <v>0.3</v>
      </c>
      <c r="O12" s="11">
        <v>0</v>
      </c>
      <c r="P12" s="11">
        <v>0</v>
      </c>
      <c r="Q12" s="11">
        <v>0.39</v>
      </c>
      <c r="R12" s="11">
        <v>0.15</v>
      </c>
      <c r="S12" s="11">
        <v>0</v>
      </c>
      <c r="T12" s="11">
        <v>10.08</v>
      </c>
      <c r="U12" s="11">
        <v>2.76</v>
      </c>
      <c r="V12" s="11">
        <v>0.71</v>
      </c>
      <c r="W12" s="11">
        <v>1.29</v>
      </c>
      <c r="X12" s="11">
        <v>7.0000000000000007E-2</v>
      </c>
      <c r="Y12" s="11">
        <v>0</v>
      </c>
      <c r="Z12" s="11">
        <v>0.54</v>
      </c>
      <c r="AA12" s="11">
        <v>0.14000000000000001</v>
      </c>
      <c r="AB12" s="11">
        <v>0.01</v>
      </c>
      <c r="AC12" s="11">
        <v>0</v>
      </c>
      <c r="AD12" s="11">
        <v>0</v>
      </c>
      <c r="AE12" s="11">
        <v>0.01</v>
      </c>
      <c r="AF12" s="11">
        <v>0.01</v>
      </c>
      <c r="AG12" s="11">
        <v>1.08</v>
      </c>
      <c r="AH12" s="11">
        <v>0</v>
      </c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</row>
    <row r="13" spans="1:79" s="4" customFormat="1" ht="13.8" x14ac:dyDescent="0.25">
      <c r="A13" s="11" t="str">
        <f>"-"</f>
        <v>-</v>
      </c>
      <c r="B13" s="11" t="s">
        <v>88</v>
      </c>
      <c r="C13" s="13" t="str">
        <f>"30"</f>
        <v>30</v>
      </c>
      <c r="D13" s="13">
        <v>2.31</v>
      </c>
      <c r="E13" s="13">
        <v>3.08</v>
      </c>
      <c r="F13" s="13">
        <v>1.2</v>
      </c>
      <c r="G13" s="13">
        <v>20.04</v>
      </c>
      <c r="H13" s="11">
        <f t="shared" si="0"/>
        <v>103.28</v>
      </c>
      <c r="I13" s="11">
        <v>0</v>
      </c>
      <c r="J13" s="11">
        <v>0.15</v>
      </c>
      <c r="K13" s="11">
        <v>0</v>
      </c>
      <c r="L13" s="11">
        <v>0.99</v>
      </c>
      <c r="M13" s="11">
        <v>14.04</v>
      </c>
      <c r="N13" s="11">
        <v>0.96</v>
      </c>
      <c r="O13" s="11">
        <v>0</v>
      </c>
      <c r="P13" s="11">
        <v>0</v>
      </c>
      <c r="Q13" s="11">
        <v>0.09</v>
      </c>
      <c r="R13" s="11">
        <v>0.48</v>
      </c>
      <c r="S13" s="11">
        <v>0</v>
      </c>
      <c r="T13" s="11">
        <v>39.299999999999997</v>
      </c>
      <c r="U13" s="11">
        <v>6.6</v>
      </c>
      <c r="V13" s="11">
        <v>9.9</v>
      </c>
      <c r="W13" s="11">
        <v>25.5</v>
      </c>
      <c r="X13" s="11">
        <v>0.6</v>
      </c>
      <c r="Y13" s="11">
        <v>0</v>
      </c>
      <c r="Z13" s="11">
        <v>0</v>
      </c>
      <c r="AA13" s="11">
        <v>0</v>
      </c>
      <c r="AB13" s="11">
        <v>0.51</v>
      </c>
      <c r="AC13" s="11">
        <v>0.05</v>
      </c>
      <c r="AD13" s="11">
        <v>0.02</v>
      </c>
      <c r="AE13" s="11">
        <v>0.48</v>
      </c>
      <c r="AF13" s="11">
        <v>0.9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203.58</v>
      </c>
      <c r="AM13" s="11">
        <v>67.510000000000005</v>
      </c>
      <c r="AN13" s="11">
        <v>40.020000000000003</v>
      </c>
      <c r="AO13" s="11">
        <v>80.040000000000006</v>
      </c>
      <c r="AP13" s="11">
        <v>30.28</v>
      </c>
      <c r="AQ13" s="11">
        <v>144.77000000000001</v>
      </c>
      <c r="AR13" s="11">
        <v>89.78</v>
      </c>
      <c r="AS13" s="11">
        <v>125.28</v>
      </c>
      <c r="AT13" s="11">
        <v>103.36</v>
      </c>
      <c r="AU13" s="11">
        <v>54.29</v>
      </c>
      <c r="AV13" s="11">
        <v>96.05</v>
      </c>
      <c r="AW13" s="11">
        <v>803.18</v>
      </c>
      <c r="AX13" s="11">
        <v>93.96</v>
      </c>
      <c r="AY13" s="11">
        <v>261.7</v>
      </c>
      <c r="AZ13" s="11">
        <v>113.8</v>
      </c>
      <c r="BA13" s="11">
        <v>75.52</v>
      </c>
      <c r="BB13" s="11">
        <v>59.86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0.06</v>
      </c>
      <c r="BJ13" s="11">
        <v>0.03</v>
      </c>
      <c r="BK13" s="11">
        <v>0.03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0.03</v>
      </c>
      <c r="BS13" s="11">
        <v>0</v>
      </c>
      <c r="BT13" s="11">
        <v>0</v>
      </c>
      <c r="BU13" s="11">
        <v>0.11</v>
      </c>
      <c r="BV13" s="11">
        <v>0.01</v>
      </c>
      <c r="BW13" s="11">
        <v>0</v>
      </c>
      <c r="BX13" s="11">
        <v>0</v>
      </c>
      <c r="BY13" s="11">
        <v>0</v>
      </c>
      <c r="BZ13" s="11">
        <v>15.64</v>
      </c>
    </row>
    <row r="14" spans="1:79" s="4" customFormat="1" ht="13.8" x14ac:dyDescent="0.25">
      <c r="A14" s="11" t="str">
        <f>""</f>
        <v/>
      </c>
      <c r="B14" s="11" t="s">
        <v>89</v>
      </c>
      <c r="C14" s="13" t="str">
        <f>"30"</f>
        <v>30</v>
      </c>
      <c r="D14" s="13">
        <v>1.1299999999999999</v>
      </c>
      <c r="E14" s="13">
        <v>0.85</v>
      </c>
      <c r="F14" s="13">
        <v>0.51</v>
      </c>
      <c r="G14" s="13">
        <v>5.28</v>
      </c>
      <c r="H14" s="11">
        <f t="shared" si="0"/>
        <v>29.11</v>
      </c>
      <c r="I14" s="11">
        <v>0.74</v>
      </c>
      <c r="J14" s="11">
        <v>0.21</v>
      </c>
      <c r="K14" s="11">
        <v>0</v>
      </c>
      <c r="L14" s="11">
        <v>0.9</v>
      </c>
      <c r="M14" s="11">
        <v>13.47</v>
      </c>
      <c r="N14" s="11">
        <v>0.69</v>
      </c>
      <c r="O14" s="11">
        <v>0</v>
      </c>
      <c r="P14" s="11">
        <v>0</v>
      </c>
      <c r="Q14" s="11">
        <v>0</v>
      </c>
      <c r="R14" s="11">
        <v>0.6</v>
      </c>
      <c r="S14" s="11">
        <v>0</v>
      </c>
      <c r="T14" s="11">
        <v>28.09</v>
      </c>
      <c r="U14" s="11">
        <v>5.48</v>
      </c>
      <c r="V14" s="11">
        <v>3.52</v>
      </c>
      <c r="W14" s="11">
        <v>20.3</v>
      </c>
      <c r="X14" s="11">
        <v>0.88</v>
      </c>
      <c r="Y14" s="11">
        <v>1</v>
      </c>
      <c r="Z14" s="11">
        <v>0.32</v>
      </c>
      <c r="AA14" s="11">
        <v>1.73</v>
      </c>
      <c r="AB14" s="11">
        <v>0.84</v>
      </c>
      <c r="AC14" s="11">
        <v>0.11</v>
      </c>
      <c r="AD14" s="11">
        <v>7.0000000000000007E-2</v>
      </c>
      <c r="AE14" s="11">
        <v>0.28000000000000003</v>
      </c>
      <c r="AF14" s="11">
        <v>0.78</v>
      </c>
      <c r="AG14" s="11">
        <v>0</v>
      </c>
      <c r="AH14" s="11">
        <v>1.67</v>
      </c>
      <c r="AI14" s="11">
        <v>0</v>
      </c>
      <c r="AJ14" s="11">
        <v>0</v>
      </c>
      <c r="AK14" s="11">
        <v>0</v>
      </c>
      <c r="AL14" s="11">
        <v>170.8</v>
      </c>
      <c r="AM14" s="11">
        <v>89.2</v>
      </c>
      <c r="AN14" s="11">
        <v>37.200000000000003</v>
      </c>
      <c r="AO14" s="11">
        <v>79.2</v>
      </c>
      <c r="AP14" s="11">
        <v>32</v>
      </c>
      <c r="AQ14" s="11">
        <v>148.4</v>
      </c>
      <c r="AR14" s="11">
        <v>118.8</v>
      </c>
      <c r="AS14" s="11">
        <v>116.4</v>
      </c>
      <c r="AT14" s="11">
        <v>185.6</v>
      </c>
      <c r="AU14" s="11">
        <v>49.6</v>
      </c>
      <c r="AV14" s="11">
        <v>124</v>
      </c>
      <c r="AW14" s="11">
        <v>611.6</v>
      </c>
      <c r="AX14" s="11">
        <v>0</v>
      </c>
      <c r="AY14" s="11">
        <v>210.4</v>
      </c>
      <c r="AZ14" s="11">
        <v>116.4</v>
      </c>
      <c r="BA14" s="11">
        <v>72</v>
      </c>
      <c r="BB14" s="11">
        <v>52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0.06</v>
      </c>
      <c r="BK14" s="11">
        <v>0</v>
      </c>
      <c r="BL14" s="11">
        <v>0</v>
      </c>
      <c r="BM14" s="11">
        <v>0.01</v>
      </c>
      <c r="BN14" s="11">
        <v>0</v>
      </c>
      <c r="BO14" s="11">
        <v>0</v>
      </c>
      <c r="BP14" s="11">
        <v>0</v>
      </c>
      <c r="BQ14" s="11">
        <v>0</v>
      </c>
      <c r="BR14" s="11">
        <v>0.04</v>
      </c>
      <c r="BS14" s="11">
        <v>0</v>
      </c>
      <c r="BT14" s="11">
        <v>0</v>
      </c>
      <c r="BU14" s="11">
        <v>0.19</v>
      </c>
      <c r="BV14" s="11">
        <v>0.03</v>
      </c>
      <c r="BW14" s="11">
        <v>0</v>
      </c>
      <c r="BX14" s="11">
        <v>0</v>
      </c>
      <c r="BY14" s="11">
        <v>0</v>
      </c>
      <c r="BZ14" s="11">
        <v>18.8</v>
      </c>
    </row>
    <row r="15" spans="1:79" s="4" customFormat="1" ht="13.8" x14ac:dyDescent="0.25">
      <c r="A15" s="14"/>
      <c r="B15" s="14" t="s">
        <v>85</v>
      </c>
      <c r="C15" s="15"/>
      <c r="D15" s="15">
        <v>32.590000000000003</v>
      </c>
      <c r="E15" s="15">
        <f>SUM(E10:E14)</f>
        <v>19.23</v>
      </c>
      <c r="F15" s="15">
        <f t="shared" ref="F15:H15" si="1">SUM(F10:F14)</f>
        <v>18.14</v>
      </c>
      <c r="G15" s="15">
        <f t="shared" si="1"/>
        <v>71.14</v>
      </c>
      <c r="H15" s="15">
        <f t="shared" si="1"/>
        <v>524.74</v>
      </c>
      <c r="I15" s="14">
        <v>4.68</v>
      </c>
      <c r="J15" s="14">
        <v>2.37</v>
      </c>
      <c r="K15" s="14">
        <v>0</v>
      </c>
      <c r="L15" s="14">
        <v>17.36</v>
      </c>
      <c r="M15" s="14">
        <v>59.74</v>
      </c>
      <c r="N15" s="14">
        <v>4.17</v>
      </c>
      <c r="O15" s="14">
        <v>0</v>
      </c>
      <c r="P15" s="14">
        <v>0</v>
      </c>
      <c r="Q15" s="14">
        <v>0.56999999999999995</v>
      </c>
      <c r="R15" s="14">
        <v>2.77</v>
      </c>
      <c r="S15" s="14">
        <v>467.26</v>
      </c>
      <c r="T15" s="14">
        <v>206.74</v>
      </c>
      <c r="U15" s="14">
        <v>37.96</v>
      </c>
      <c r="V15" s="14">
        <v>28.15</v>
      </c>
      <c r="W15" s="14">
        <v>106.61</v>
      </c>
      <c r="X15" s="14">
        <v>2.33</v>
      </c>
      <c r="Y15" s="14">
        <v>20.25</v>
      </c>
      <c r="Z15" s="14">
        <v>67.12</v>
      </c>
      <c r="AA15" s="14">
        <v>54.33</v>
      </c>
      <c r="AB15" s="14">
        <v>4.99</v>
      </c>
      <c r="AC15" s="14">
        <v>0.21</v>
      </c>
      <c r="AD15" s="14">
        <v>0.1</v>
      </c>
      <c r="AE15" s="14">
        <v>1.34</v>
      </c>
      <c r="AF15" s="14">
        <v>3.72</v>
      </c>
      <c r="AG15" s="14">
        <v>5.22</v>
      </c>
      <c r="AH15" s="14">
        <v>8.52</v>
      </c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</row>
    <row r="16" spans="1:79" s="4" customFormat="1" ht="13.8" x14ac:dyDescent="0.25">
      <c r="A16" s="11"/>
      <c r="B16" s="12" t="s">
        <v>92</v>
      </c>
      <c r="C16" s="13"/>
      <c r="D16" s="13"/>
      <c r="E16" s="13"/>
      <c r="F16" s="13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>
        <v>0</v>
      </c>
      <c r="AJ16" s="11">
        <v>0</v>
      </c>
      <c r="AK16" s="11">
        <v>0</v>
      </c>
      <c r="AL16" s="11">
        <v>77.95</v>
      </c>
      <c r="AM16" s="11">
        <v>72.59</v>
      </c>
      <c r="AN16" s="11">
        <v>20.73</v>
      </c>
      <c r="AO16" s="11">
        <v>51.68</v>
      </c>
      <c r="AP16" s="11">
        <v>15.25</v>
      </c>
      <c r="AQ16" s="11">
        <v>58.13</v>
      </c>
      <c r="AR16" s="11">
        <v>64.03</v>
      </c>
      <c r="AS16" s="11">
        <v>103.5</v>
      </c>
      <c r="AT16" s="11">
        <v>194.98</v>
      </c>
      <c r="AU16" s="11">
        <v>23.85</v>
      </c>
      <c r="AV16" s="11">
        <v>49.11</v>
      </c>
      <c r="AW16" s="11">
        <v>327.22000000000003</v>
      </c>
      <c r="AX16" s="11">
        <v>2</v>
      </c>
      <c r="AY16" s="11">
        <v>68.22</v>
      </c>
      <c r="AZ16" s="11">
        <v>61.29</v>
      </c>
      <c r="BA16" s="11">
        <v>47.58</v>
      </c>
      <c r="BB16" s="11">
        <v>20.68</v>
      </c>
      <c r="BC16" s="11">
        <v>0.01</v>
      </c>
      <c r="BD16" s="11">
        <v>0.01</v>
      </c>
      <c r="BE16" s="11">
        <v>0</v>
      </c>
      <c r="BF16" s="11">
        <v>0.01</v>
      </c>
      <c r="BG16" s="11">
        <v>0.01</v>
      </c>
      <c r="BH16" s="11">
        <v>0.05</v>
      </c>
      <c r="BI16" s="11">
        <v>0</v>
      </c>
      <c r="BJ16" s="11">
        <v>0.36</v>
      </c>
      <c r="BK16" s="11">
        <v>0</v>
      </c>
      <c r="BL16" s="11">
        <v>0.22</v>
      </c>
      <c r="BM16" s="11">
        <v>0.02</v>
      </c>
      <c r="BN16" s="11">
        <v>0.03</v>
      </c>
      <c r="BO16" s="11">
        <v>0</v>
      </c>
      <c r="BP16" s="11">
        <v>0</v>
      </c>
      <c r="BQ16" s="11">
        <v>0.01</v>
      </c>
      <c r="BR16" s="11">
        <v>1.1599999999999999</v>
      </c>
      <c r="BS16" s="11">
        <v>0</v>
      </c>
      <c r="BT16" s="11">
        <v>0</v>
      </c>
      <c r="BU16" s="11">
        <v>2.99</v>
      </c>
      <c r="BV16" s="11">
        <v>0</v>
      </c>
      <c r="BW16" s="11">
        <v>0.01</v>
      </c>
      <c r="BX16" s="11">
        <v>0</v>
      </c>
      <c r="BY16" s="11">
        <v>0</v>
      </c>
      <c r="BZ16" s="11">
        <v>302.35000000000002</v>
      </c>
    </row>
    <row r="17" spans="1:78" s="4" customFormat="1" ht="13.8" x14ac:dyDescent="0.25">
      <c r="A17" s="11" t="str">
        <f>"29/2"</f>
        <v>29/2</v>
      </c>
      <c r="B17" s="11" t="s">
        <v>96</v>
      </c>
      <c r="C17" s="13" t="str">
        <f>"250/10"</f>
        <v>250/10</v>
      </c>
      <c r="D17" s="13">
        <v>4.04</v>
      </c>
      <c r="E17" s="13">
        <v>3.12</v>
      </c>
      <c r="F17" s="13">
        <v>7.6</v>
      </c>
      <c r="G17" s="13">
        <v>12.94</v>
      </c>
      <c r="H17" s="11">
        <f>(E17*4)+(F17*9)+(G17*4)</f>
        <v>132.63999999999999</v>
      </c>
      <c r="I17" s="11">
        <v>0.42</v>
      </c>
      <c r="J17" s="11">
        <v>3.56</v>
      </c>
      <c r="K17" s="11">
        <v>0</v>
      </c>
      <c r="L17" s="11">
        <v>5.3</v>
      </c>
      <c r="M17" s="11">
        <v>13.09</v>
      </c>
      <c r="N17" s="11">
        <v>2</v>
      </c>
      <c r="O17" s="11">
        <v>0</v>
      </c>
      <c r="P17" s="11">
        <v>0</v>
      </c>
      <c r="Q17" s="11">
        <v>0.25</v>
      </c>
      <c r="R17" s="11">
        <v>1.37</v>
      </c>
      <c r="S17" s="11">
        <v>26.93</v>
      </c>
      <c r="T17" s="11">
        <v>327.60000000000002</v>
      </c>
      <c r="U17" s="11">
        <v>65.959999999999994</v>
      </c>
      <c r="V17" s="11">
        <v>22.65</v>
      </c>
      <c r="W17" s="11">
        <v>70.97</v>
      </c>
      <c r="X17" s="11">
        <v>0.67</v>
      </c>
      <c r="Y17" s="11">
        <v>22.26</v>
      </c>
      <c r="Z17" s="11">
        <v>1539.52</v>
      </c>
      <c r="AA17" s="11">
        <v>357.75</v>
      </c>
      <c r="AB17" s="11">
        <v>0.3</v>
      </c>
      <c r="AC17" s="11">
        <v>0.06</v>
      </c>
      <c r="AD17" s="11">
        <v>0.09</v>
      </c>
      <c r="AE17" s="11">
        <v>0.7</v>
      </c>
      <c r="AF17" s="11">
        <v>1.5</v>
      </c>
      <c r="AG17" s="11">
        <v>9.09</v>
      </c>
      <c r="AH17" s="11">
        <v>9.31</v>
      </c>
      <c r="AI17" s="11">
        <v>0</v>
      </c>
      <c r="AJ17" s="11">
        <v>0</v>
      </c>
      <c r="AK17" s="11">
        <v>0</v>
      </c>
      <c r="AL17" s="11">
        <v>50.57</v>
      </c>
      <c r="AM17" s="11">
        <v>47.47</v>
      </c>
      <c r="AN17" s="11">
        <v>16.170000000000002</v>
      </c>
      <c r="AO17" s="11">
        <v>35.53</v>
      </c>
      <c r="AP17" s="11">
        <v>7.99</v>
      </c>
      <c r="AQ17" s="11">
        <v>41.64</v>
      </c>
      <c r="AR17" s="11">
        <v>54.05</v>
      </c>
      <c r="AS17" s="11">
        <v>68.62</v>
      </c>
      <c r="AT17" s="11">
        <v>128.12</v>
      </c>
      <c r="AU17" s="11">
        <v>21.24</v>
      </c>
      <c r="AV17" s="11">
        <v>38.82</v>
      </c>
      <c r="AW17" s="11">
        <v>220.43</v>
      </c>
      <c r="AX17" s="11">
        <v>0</v>
      </c>
      <c r="AY17" s="11">
        <v>43.62</v>
      </c>
      <c r="AZ17" s="11">
        <v>46.44</v>
      </c>
      <c r="BA17" s="11">
        <v>38.82</v>
      </c>
      <c r="BB17" s="11">
        <v>15.13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0.27</v>
      </c>
      <c r="BK17" s="11">
        <v>0</v>
      </c>
      <c r="BL17" s="11">
        <v>0.18</v>
      </c>
      <c r="BM17" s="11">
        <v>0.01</v>
      </c>
      <c r="BN17" s="11">
        <v>0.03</v>
      </c>
      <c r="BO17" s="11">
        <v>0</v>
      </c>
      <c r="BP17" s="11">
        <v>0</v>
      </c>
      <c r="BQ17" s="11">
        <v>0</v>
      </c>
      <c r="BR17" s="11">
        <v>1.04</v>
      </c>
      <c r="BS17" s="11">
        <v>0</v>
      </c>
      <c r="BT17" s="11">
        <v>0</v>
      </c>
      <c r="BU17" s="11">
        <v>2.95</v>
      </c>
      <c r="BV17" s="11">
        <v>0</v>
      </c>
      <c r="BW17" s="11">
        <v>0</v>
      </c>
      <c r="BX17" s="11">
        <v>0</v>
      </c>
      <c r="BY17" s="11">
        <v>0</v>
      </c>
      <c r="BZ17" s="11">
        <v>91.79</v>
      </c>
    </row>
    <row r="18" spans="1:78" s="4" customFormat="1" ht="13.8" x14ac:dyDescent="0.25">
      <c r="A18" s="11" t="str">
        <f>"23/8"</f>
        <v>23/8</v>
      </c>
      <c r="B18" s="11" t="s">
        <v>100</v>
      </c>
      <c r="C18" s="13" t="str">
        <f>"100"</f>
        <v>100</v>
      </c>
      <c r="D18" s="13">
        <v>18.46</v>
      </c>
      <c r="E18" s="13">
        <v>12.41</v>
      </c>
      <c r="F18" s="13">
        <v>16.04</v>
      </c>
      <c r="G18" s="13">
        <v>5.05</v>
      </c>
      <c r="H18" s="11">
        <f t="shared" ref="H18:H23" si="2">(E18*4)+(F18*9)+(G18*4)</f>
        <v>214.2</v>
      </c>
      <c r="I18" s="11">
        <v>7.0000000000000007E-2</v>
      </c>
      <c r="J18" s="11">
        <v>0</v>
      </c>
      <c r="K18" s="11">
        <v>0</v>
      </c>
      <c r="L18" s="11">
        <v>4.26</v>
      </c>
      <c r="M18" s="11">
        <v>7.93</v>
      </c>
      <c r="N18" s="11">
        <v>1.53</v>
      </c>
      <c r="O18" s="11">
        <v>0</v>
      </c>
      <c r="P18" s="11">
        <v>0</v>
      </c>
      <c r="Q18" s="11">
        <v>0.16</v>
      </c>
      <c r="R18" s="11">
        <v>1.76</v>
      </c>
      <c r="S18" s="11">
        <v>163.46</v>
      </c>
      <c r="T18" s="11">
        <v>372.52</v>
      </c>
      <c r="U18" s="11">
        <v>49.58</v>
      </c>
      <c r="V18" s="11">
        <v>27.71</v>
      </c>
      <c r="W18" s="11">
        <v>200.65</v>
      </c>
      <c r="X18" s="11">
        <v>2.62</v>
      </c>
      <c r="Y18" s="11">
        <v>10.92</v>
      </c>
      <c r="Z18" s="11">
        <v>9.8800000000000008</v>
      </c>
      <c r="AA18" s="11">
        <v>20.350000000000001</v>
      </c>
      <c r="AB18" s="11">
        <v>0.67</v>
      </c>
      <c r="AC18" s="11">
        <v>0.08</v>
      </c>
      <c r="AD18" s="11">
        <v>0.15</v>
      </c>
      <c r="AE18" s="11">
        <v>3.64</v>
      </c>
      <c r="AF18" s="11">
        <v>8.27</v>
      </c>
      <c r="AG18" s="11">
        <v>1.76</v>
      </c>
      <c r="AH18" s="11">
        <v>8.6199999999999992</v>
      </c>
      <c r="AI18" s="11">
        <v>0</v>
      </c>
      <c r="AJ18" s="11">
        <v>0</v>
      </c>
      <c r="AK18" s="11">
        <v>0</v>
      </c>
      <c r="AL18" s="11">
        <v>55.89</v>
      </c>
      <c r="AM18" s="11">
        <v>59.46</v>
      </c>
      <c r="AN18" s="11">
        <v>11.8</v>
      </c>
      <c r="AO18" s="11">
        <v>40.85</v>
      </c>
      <c r="AP18" s="11">
        <v>14.57</v>
      </c>
      <c r="AQ18" s="11">
        <v>41.88</v>
      </c>
      <c r="AR18" s="11">
        <v>54.99</v>
      </c>
      <c r="AS18" s="11">
        <v>119.23</v>
      </c>
      <c r="AT18" s="11">
        <v>111.07</v>
      </c>
      <c r="AU18" s="11">
        <v>17.690000000000001</v>
      </c>
      <c r="AV18" s="11">
        <v>42.12</v>
      </c>
      <c r="AW18" s="11">
        <v>201.88</v>
      </c>
      <c r="AX18" s="11">
        <v>0</v>
      </c>
      <c r="AY18" s="11">
        <v>38.799999999999997</v>
      </c>
      <c r="AZ18" s="11">
        <v>38.380000000000003</v>
      </c>
      <c r="BA18" s="11">
        <v>32.24</v>
      </c>
      <c r="BB18" s="11">
        <v>13.04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0.31</v>
      </c>
      <c r="BK18" s="11">
        <v>0</v>
      </c>
      <c r="BL18" s="11">
        <v>0.19</v>
      </c>
      <c r="BM18" s="11">
        <v>0.01</v>
      </c>
      <c r="BN18" s="11">
        <v>0.03</v>
      </c>
      <c r="BO18" s="11">
        <v>0</v>
      </c>
      <c r="BP18" s="11">
        <v>0</v>
      </c>
      <c r="BQ18" s="11">
        <v>0</v>
      </c>
      <c r="BR18" s="11">
        <v>1.1200000000000001</v>
      </c>
      <c r="BS18" s="11">
        <v>0</v>
      </c>
      <c r="BT18" s="11">
        <v>0</v>
      </c>
      <c r="BU18" s="11">
        <v>3</v>
      </c>
      <c r="BV18" s="11">
        <v>0</v>
      </c>
      <c r="BW18" s="11">
        <v>0</v>
      </c>
      <c r="BX18" s="11">
        <v>0</v>
      </c>
      <c r="BY18" s="11">
        <v>0</v>
      </c>
      <c r="BZ18" s="11">
        <v>276.33</v>
      </c>
    </row>
    <row r="19" spans="1:78" s="4" customFormat="1" ht="13.8" x14ac:dyDescent="0.25">
      <c r="A19" s="11" t="str">
        <f>"57/3"</f>
        <v>57/3</v>
      </c>
      <c r="B19" s="11" t="s">
        <v>97</v>
      </c>
      <c r="C19" s="13" t="str">
        <f>"180"</f>
        <v>180</v>
      </c>
      <c r="D19" s="13">
        <v>6.37</v>
      </c>
      <c r="E19" s="13">
        <v>3.67</v>
      </c>
      <c r="F19" s="13">
        <v>5.13</v>
      </c>
      <c r="G19" s="13">
        <v>24.05</v>
      </c>
      <c r="H19" s="11">
        <f t="shared" si="2"/>
        <v>157.05000000000001</v>
      </c>
      <c r="I19" s="11">
        <v>0.13</v>
      </c>
      <c r="J19" s="11">
        <v>0</v>
      </c>
      <c r="K19" s="11">
        <v>0</v>
      </c>
      <c r="L19" s="11">
        <v>1.18</v>
      </c>
      <c r="M19" s="11">
        <v>37.700000000000003</v>
      </c>
      <c r="N19" s="11">
        <v>2.06</v>
      </c>
      <c r="O19" s="11">
        <v>0</v>
      </c>
      <c r="P19" s="11">
        <v>0</v>
      </c>
      <c r="Q19" s="11">
        <v>0</v>
      </c>
      <c r="R19" s="11">
        <v>1.59</v>
      </c>
      <c r="S19" s="11">
        <v>467.26</v>
      </c>
      <c r="T19" s="11">
        <v>67.92</v>
      </c>
      <c r="U19" s="11">
        <v>15.39</v>
      </c>
      <c r="V19" s="11">
        <v>8.75</v>
      </c>
      <c r="W19" s="11">
        <v>48.67</v>
      </c>
      <c r="X19" s="11">
        <v>0.89</v>
      </c>
      <c r="Y19" s="11">
        <v>14.4</v>
      </c>
      <c r="Z19" s="11">
        <v>14.4</v>
      </c>
      <c r="AA19" s="11">
        <v>27</v>
      </c>
      <c r="AB19" s="11">
        <v>0.98</v>
      </c>
      <c r="AC19" s="11">
        <v>0.08</v>
      </c>
      <c r="AD19" s="11">
        <v>0.03</v>
      </c>
      <c r="AE19" s="11">
        <v>0.59</v>
      </c>
      <c r="AF19" s="11">
        <v>1.79</v>
      </c>
      <c r="AG19" s="11">
        <v>0</v>
      </c>
      <c r="AH19" s="11">
        <v>0.13</v>
      </c>
      <c r="AI19" s="11">
        <v>0</v>
      </c>
      <c r="AJ19" s="11">
        <v>0</v>
      </c>
      <c r="AK19" s="11">
        <v>0</v>
      </c>
      <c r="AL19" s="11">
        <v>1366.43</v>
      </c>
      <c r="AM19" s="11">
        <v>1392.38</v>
      </c>
      <c r="AN19" s="11">
        <v>400.33</v>
      </c>
      <c r="AO19" s="11">
        <v>727.15</v>
      </c>
      <c r="AP19" s="11">
        <v>193.39</v>
      </c>
      <c r="AQ19" s="11">
        <v>743.17</v>
      </c>
      <c r="AR19" s="11">
        <v>970.91</v>
      </c>
      <c r="AS19" s="11">
        <v>942.6</v>
      </c>
      <c r="AT19" s="11">
        <v>1559.02</v>
      </c>
      <c r="AU19" s="11">
        <v>633.34</v>
      </c>
      <c r="AV19" s="11">
        <v>845.61</v>
      </c>
      <c r="AW19" s="11">
        <v>3011.78</v>
      </c>
      <c r="AX19" s="11">
        <v>248.07</v>
      </c>
      <c r="AY19" s="11">
        <v>706.56</v>
      </c>
      <c r="AZ19" s="11">
        <v>730.71</v>
      </c>
      <c r="BA19" s="11">
        <v>595.57000000000005</v>
      </c>
      <c r="BB19" s="11">
        <v>246.56</v>
      </c>
      <c r="BC19" s="11">
        <v>0.08</v>
      </c>
      <c r="BD19" s="11">
        <v>0.04</v>
      </c>
      <c r="BE19" s="11">
        <v>0.02</v>
      </c>
      <c r="BF19" s="11">
        <v>0.04</v>
      </c>
      <c r="BG19" s="11">
        <v>0.05</v>
      </c>
      <c r="BH19" s="11">
        <v>0.24</v>
      </c>
      <c r="BI19" s="11">
        <v>0</v>
      </c>
      <c r="BJ19" s="11">
        <v>0.64</v>
      </c>
      <c r="BK19" s="11">
        <v>0</v>
      </c>
      <c r="BL19" s="11">
        <v>0.2</v>
      </c>
      <c r="BM19" s="11">
        <v>0.01</v>
      </c>
      <c r="BN19" s="11">
        <v>0</v>
      </c>
      <c r="BO19" s="11">
        <v>0</v>
      </c>
      <c r="BP19" s="11">
        <v>0.04</v>
      </c>
      <c r="BQ19" s="11">
        <v>7.0000000000000007E-2</v>
      </c>
      <c r="BR19" s="11">
        <v>0.54</v>
      </c>
      <c r="BS19" s="11">
        <v>0</v>
      </c>
      <c r="BT19" s="11">
        <v>0</v>
      </c>
      <c r="BU19" s="11">
        <v>0.12</v>
      </c>
      <c r="BV19" s="11">
        <v>0.01</v>
      </c>
      <c r="BW19" s="11">
        <v>0</v>
      </c>
      <c r="BX19" s="11">
        <v>0</v>
      </c>
      <c r="BY19" s="11">
        <v>0</v>
      </c>
      <c r="BZ19" s="11">
        <v>124.19</v>
      </c>
    </row>
    <row r="20" spans="1:78" s="4" customFormat="1" ht="13.8" x14ac:dyDescent="0.25">
      <c r="A20" s="11" t="str">
        <f>"3/10"</f>
        <v>3/10</v>
      </c>
      <c r="B20" s="11" t="s">
        <v>99</v>
      </c>
      <c r="C20" s="13" t="str">
        <f>"200"</f>
        <v>200</v>
      </c>
      <c r="D20" s="13">
        <v>0.18</v>
      </c>
      <c r="E20" s="13">
        <v>0.68</v>
      </c>
      <c r="F20" s="13">
        <v>0.28000000000000003</v>
      </c>
      <c r="G20" s="13">
        <v>24.63</v>
      </c>
      <c r="H20" s="11">
        <f t="shared" si="2"/>
        <v>103.75999999999999</v>
      </c>
      <c r="I20" s="11">
        <v>0</v>
      </c>
      <c r="J20" s="11">
        <v>0.02</v>
      </c>
      <c r="K20" s="11">
        <v>0</v>
      </c>
      <c r="L20" s="11">
        <v>26.49</v>
      </c>
      <c r="M20" s="11">
        <v>0.16</v>
      </c>
      <c r="N20" s="11">
        <v>1.02</v>
      </c>
      <c r="O20" s="11">
        <v>0</v>
      </c>
      <c r="P20" s="11">
        <v>0</v>
      </c>
      <c r="Q20" s="11">
        <v>0.78</v>
      </c>
      <c r="R20" s="11">
        <v>0.18</v>
      </c>
      <c r="S20" s="11">
        <v>1.33</v>
      </c>
      <c r="T20" s="11">
        <v>80.12</v>
      </c>
      <c r="U20" s="11">
        <v>6.72</v>
      </c>
      <c r="V20" s="11">
        <v>4.8</v>
      </c>
      <c r="W20" s="11">
        <v>4.4000000000000004</v>
      </c>
      <c r="X20" s="11">
        <v>0.63</v>
      </c>
      <c r="Y20" s="11">
        <v>0</v>
      </c>
      <c r="Z20" s="11">
        <v>6</v>
      </c>
      <c r="AA20" s="11">
        <v>1</v>
      </c>
      <c r="AB20" s="11">
        <v>0.24</v>
      </c>
      <c r="AC20" s="11">
        <v>0.01</v>
      </c>
      <c r="AD20" s="11">
        <v>0.01</v>
      </c>
      <c r="AE20" s="11">
        <v>0.1</v>
      </c>
      <c r="AF20" s="11">
        <v>0.14000000000000001</v>
      </c>
      <c r="AG20" s="11">
        <v>5</v>
      </c>
      <c r="AH20" s="11">
        <v>0</v>
      </c>
      <c r="AI20" s="11">
        <v>0</v>
      </c>
      <c r="AJ20" s="11">
        <v>0</v>
      </c>
      <c r="AK20" s="11">
        <v>0</v>
      </c>
      <c r="AL20" s="11">
        <v>79.459999999999994</v>
      </c>
      <c r="AM20" s="11">
        <v>92.71</v>
      </c>
      <c r="AN20" s="11">
        <v>15.98</v>
      </c>
      <c r="AO20" s="11">
        <v>62.75</v>
      </c>
      <c r="AP20" s="11">
        <v>32.450000000000003</v>
      </c>
      <c r="AQ20" s="11">
        <v>63.96</v>
      </c>
      <c r="AR20" s="11">
        <v>89.19</v>
      </c>
      <c r="AS20" s="11">
        <v>241.6</v>
      </c>
      <c r="AT20" s="11">
        <v>108.89</v>
      </c>
      <c r="AU20" s="11">
        <v>23.03</v>
      </c>
      <c r="AV20" s="11">
        <v>62.99</v>
      </c>
      <c r="AW20" s="11">
        <v>338.42</v>
      </c>
      <c r="AX20" s="11">
        <v>1.92</v>
      </c>
      <c r="AY20" s="11">
        <v>47.83</v>
      </c>
      <c r="AZ20" s="11">
        <v>43.69</v>
      </c>
      <c r="BA20" s="11">
        <v>47.43</v>
      </c>
      <c r="BB20" s="11">
        <v>20.11</v>
      </c>
      <c r="BC20" s="11">
        <v>0.15</v>
      </c>
      <c r="BD20" s="11">
        <v>7.0000000000000007E-2</v>
      </c>
      <c r="BE20" s="11">
        <v>0.04</v>
      </c>
      <c r="BF20" s="11">
        <v>0.09</v>
      </c>
      <c r="BG20" s="11">
        <v>0.1</v>
      </c>
      <c r="BH20" s="11">
        <v>0.47</v>
      </c>
      <c r="BI20" s="11">
        <v>0</v>
      </c>
      <c r="BJ20" s="11">
        <v>1.33</v>
      </c>
      <c r="BK20" s="11">
        <v>0</v>
      </c>
      <c r="BL20" s="11">
        <v>0.41</v>
      </c>
      <c r="BM20" s="11">
        <v>0</v>
      </c>
      <c r="BN20" s="11">
        <v>0</v>
      </c>
      <c r="BO20" s="11">
        <v>0</v>
      </c>
      <c r="BP20" s="11">
        <v>0.09</v>
      </c>
      <c r="BQ20" s="11">
        <v>0.14000000000000001</v>
      </c>
      <c r="BR20" s="11">
        <v>1.25</v>
      </c>
      <c r="BS20" s="11">
        <v>0</v>
      </c>
      <c r="BT20" s="11">
        <v>0</v>
      </c>
      <c r="BU20" s="11">
        <v>0.19</v>
      </c>
      <c r="BV20" s="11">
        <v>0.01</v>
      </c>
      <c r="BW20" s="11">
        <v>0.01</v>
      </c>
      <c r="BX20" s="11">
        <v>0</v>
      </c>
      <c r="BY20" s="11">
        <v>0</v>
      </c>
      <c r="BZ20" s="11">
        <v>148.16</v>
      </c>
    </row>
    <row r="21" spans="1:78" s="4" customFormat="1" ht="13.8" x14ac:dyDescent="0.25">
      <c r="A21" s="11" t="str">
        <f>"-"</f>
        <v>-</v>
      </c>
      <c r="B21" s="11" t="s">
        <v>88</v>
      </c>
      <c r="C21" s="13" t="str">
        <f>"20"</f>
        <v>20</v>
      </c>
      <c r="D21" s="13">
        <v>3.08</v>
      </c>
      <c r="E21" s="13">
        <v>3.08</v>
      </c>
      <c r="F21" s="13">
        <v>1.2</v>
      </c>
      <c r="G21" s="13">
        <v>20.04</v>
      </c>
      <c r="H21" s="11">
        <f t="shared" si="2"/>
        <v>103.28</v>
      </c>
      <c r="I21" s="11">
        <v>0</v>
      </c>
      <c r="J21" s="11">
        <v>0.2</v>
      </c>
      <c r="K21" s="11">
        <v>0</v>
      </c>
      <c r="L21" s="11">
        <v>1.32</v>
      </c>
      <c r="M21" s="11">
        <v>18.72</v>
      </c>
      <c r="N21" s="11">
        <v>1.28</v>
      </c>
      <c r="O21" s="11">
        <v>0</v>
      </c>
      <c r="P21" s="11">
        <v>0</v>
      </c>
      <c r="Q21" s="11">
        <v>0.12</v>
      </c>
      <c r="R21" s="11">
        <v>0.64</v>
      </c>
      <c r="S21" s="11">
        <v>0</v>
      </c>
      <c r="T21" s="11">
        <v>52.4</v>
      </c>
      <c r="U21" s="11">
        <v>8.8000000000000007</v>
      </c>
      <c r="V21" s="11">
        <v>13.2</v>
      </c>
      <c r="W21" s="11">
        <v>34</v>
      </c>
      <c r="X21" s="11">
        <v>0.8</v>
      </c>
      <c r="Y21" s="11">
        <v>0</v>
      </c>
      <c r="Z21" s="11">
        <v>0</v>
      </c>
      <c r="AA21" s="11">
        <v>0</v>
      </c>
      <c r="AB21" s="11">
        <v>0.68</v>
      </c>
      <c r="AC21" s="11">
        <v>0.06</v>
      </c>
      <c r="AD21" s="11">
        <v>0.02</v>
      </c>
      <c r="AE21" s="11">
        <v>0.64</v>
      </c>
      <c r="AF21" s="11">
        <v>1.2</v>
      </c>
      <c r="AG21" s="11">
        <v>0</v>
      </c>
      <c r="AH21" s="11">
        <v>50</v>
      </c>
      <c r="AI21" s="11">
        <v>0</v>
      </c>
      <c r="AJ21" s="11">
        <v>0</v>
      </c>
      <c r="AK21" s="11">
        <v>0</v>
      </c>
      <c r="AL21" s="11">
        <v>3.8</v>
      </c>
      <c r="AM21" s="11">
        <v>3.6</v>
      </c>
      <c r="AN21" s="11">
        <v>0.6</v>
      </c>
      <c r="AO21" s="11">
        <v>2.2000000000000002</v>
      </c>
      <c r="AP21" s="11">
        <v>0.6</v>
      </c>
      <c r="AQ21" s="11">
        <v>1.8</v>
      </c>
      <c r="AR21" s="11">
        <v>3.4</v>
      </c>
      <c r="AS21" s="11">
        <v>2</v>
      </c>
      <c r="AT21" s="11">
        <v>15.6</v>
      </c>
      <c r="AU21" s="11">
        <v>1.4</v>
      </c>
      <c r="AV21" s="11">
        <v>2.8</v>
      </c>
      <c r="AW21" s="11">
        <v>8.4</v>
      </c>
      <c r="AX21" s="11">
        <v>0</v>
      </c>
      <c r="AY21" s="11">
        <v>2.6</v>
      </c>
      <c r="AZ21" s="11">
        <v>3.2</v>
      </c>
      <c r="BA21" s="11">
        <v>1.2</v>
      </c>
      <c r="BB21" s="11">
        <v>1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202.17</v>
      </c>
    </row>
    <row r="22" spans="1:78" s="4" customFormat="1" ht="13.8" x14ac:dyDescent="0.25">
      <c r="A22" s="11" t="str">
        <f>""</f>
        <v/>
      </c>
      <c r="B22" s="11" t="s">
        <v>89</v>
      </c>
      <c r="C22" s="13" t="str">
        <f>"20"</f>
        <v>20</v>
      </c>
      <c r="D22" s="13">
        <v>1.1299999999999999</v>
      </c>
      <c r="E22" s="13">
        <v>0.85</v>
      </c>
      <c r="F22" s="13">
        <v>0.51</v>
      </c>
      <c r="G22" s="13">
        <v>5.28</v>
      </c>
      <c r="H22" s="11">
        <f t="shared" si="2"/>
        <v>29.11</v>
      </c>
      <c r="I22" s="11">
        <v>0.74</v>
      </c>
      <c r="J22" s="11">
        <v>0.21</v>
      </c>
      <c r="K22" s="11">
        <v>0</v>
      </c>
      <c r="L22" s="11">
        <v>0.9</v>
      </c>
      <c r="M22" s="11">
        <v>13.47</v>
      </c>
      <c r="N22" s="11">
        <v>0.69</v>
      </c>
      <c r="O22" s="11">
        <v>0</v>
      </c>
      <c r="P22" s="11">
        <v>0</v>
      </c>
      <c r="Q22" s="11">
        <v>0</v>
      </c>
      <c r="R22" s="11">
        <v>0.6</v>
      </c>
      <c r="S22" s="11">
        <v>0</v>
      </c>
      <c r="T22" s="11">
        <v>28.09</v>
      </c>
      <c r="U22" s="11">
        <v>5.48</v>
      </c>
      <c r="V22" s="11">
        <v>3.52</v>
      </c>
      <c r="W22" s="11">
        <v>20.3</v>
      </c>
      <c r="X22" s="11">
        <v>0.88</v>
      </c>
      <c r="Y22" s="11">
        <v>1</v>
      </c>
      <c r="Z22" s="11">
        <v>0.32</v>
      </c>
      <c r="AA22" s="11">
        <v>1.73</v>
      </c>
      <c r="AB22" s="11">
        <v>0.84</v>
      </c>
      <c r="AC22" s="11">
        <v>0.11</v>
      </c>
      <c r="AD22" s="11">
        <v>7.0000000000000007E-2</v>
      </c>
      <c r="AE22" s="11">
        <v>0.28000000000000003</v>
      </c>
      <c r="AF22" s="11">
        <v>0.78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254.48</v>
      </c>
      <c r="AM22" s="11">
        <v>84.39</v>
      </c>
      <c r="AN22" s="11">
        <v>50.03</v>
      </c>
      <c r="AO22" s="11">
        <v>100.05</v>
      </c>
      <c r="AP22" s="11">
        <v>37.85</v>
      </c>
      <c r="AQ22" s="11">
        <v>180.96</v>
      </c>
      <c r="AR22" s="11">
        <v>112.23</v>
      </c>
      <c r="AS22" s="11">
        <v>156.6</v>
      </c>
      <c r="AT22" s="11">
        <v>129.19999999999999</v>
      </c>
      <c r="AU22" s="11">
        <v>67.86</v>
      </c>
      <c r="AV22" s="11">
        <v>120.06</v>
      </c>
      <c r="AW22" s="11">
        <v>1003.98</v>
      </c>
      <c r="AX22" s="11">
        <v>117.45</v>
      </c>
      <c r="AY22" s="11">
        <v>327.12</v>
      </c>
      <c r="AZ22" s="11">
        <v>142.25</v>
      </c>
      <c r="BA22" s="11">
        <v>94.4</v>
      </c>
      <c r="BB22" s="11">
        <v>74.819999999999993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7.0000000000000007E-2</v>
      </c>
      <c r="BJ22" s="11">
        <v>0.04</v>
      </c>
      <c r="BK22" s="11">
        <v>0.04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0.03</v>
      </c>
      <c r="BS22" s="11">
        <v>0</v>
      </c>
      <c r="BT22" s="11">
        <v>0</v>
      </c>
      <c r="BU22" s="11">
        <v>0.14000000000000001</v>
      </c>
      <c r="BV22" s="11">
        <v>0.01</v>
      </c>
      <c r="BW22" s="11">
        <v>0</v>
      </c>
      <c r="BX22" s="11">
        <v>0</v>
      </c>
      <c r="BY22" s="11">
        <v>0</v>
      </c>
      <c r="BZ22" s="11">
        <v>19.55</v>
      </c>
    </row>
    <row r="23" spans="1:78" s="4" customFormat="1" ht="13.8" x14ac:dyDescent="0.25">
      <c r="A23" s="11" t="str">
        <f>""</f>
        <v/>
      </c>
      <c r="B23" s="11" t="s">
        <v>93</v>
      </c>
      <c r="C23" s="13" t="str">
        <f>"200"</f>
        <v>200</v>
      </c>
      <c r="D23" s="13">
        <v>4.01</v>
      </c>
      <c r="E23" s="13">
        <v>0.52</v>
      </c>
      <c r="F23" s="13">
        <v>0.03</v>
      </c>
      <c r="G23" s="13">
        <v>25.06</v>
      </c>
      <c r="H23" s="11">
        <f t="shared" si="2"/>
        <v>102.58999999999999</v>
      </c>
      <c r="I23" s="11">
        <v>0</v>
      </c>
      <c r="J23" s="11">
        <v>2.3199999999999998</v>
      </c>
      <c r="K23" s="11">
        <v>0</v>
      </c>
      <c r="L23" s="11">
        <v>3.57</v>
      </c>
      <c r="M23" s="11">
        <v>0.6</v>
      </c>
      <c r="N23" s="11">
        <v>2.57</v>
      </c>
      <c r="O23" s="11">
        <v>0</v>
      </c>
      <c r="P23" s="11">
        <v>0</v>
      </c>
      <c r="Q23" s="11">
        <v>0.39</v>
      </c>
      <c r="R23" s="11">
        <v>1.06</v>
      </c>
      <c r="S23" s="11">
        <v>0</v>
      </c>
      <c r="T23" s="11">
        <v>209.02</v>
      </c>
      <c r="U23" s="11">
        <v>93.49</v>
      </c>
      <c r="V23" s="11">
        <v>39.32</v>
      </c>
      <c r="W23" s="11">
        <v>108.23</v>
      </c>
      <c r="X23" s="11">
        <v>1.6</v>
      </c>
      <c r="Y23" s="11">
        <v>9.6</v>
      </c>
      <c r="Z23" s="11">
        <v>7.68</v>
      </c>
      <c r="AA23" s="11">
        <v>17.84</v>
      </c>
      <c r="AB23" s="11">
        <v>0.02</v>
      </c>
      <c r="AC23" s="11">
        <v>0.03</v>
      </c>
      <c r="AD23" s="11">
        <v>0.11</v>
      </c>
      <c r="AE23" s="11">
        <v>0.18</v>
      </c>
      <c r="AF23" s="11">
        <v>1.18</v>
      </c>
      <c r="AG23" s="11">
        <v>0.42</v>
      </c>
      <c r="AH23" s="11">
        <v>1.1200000000000001</v>
      </c>
    </row>
    <row r="24" spans="1:78" s="4" customFormat="1" ht="13.8" x14ac:dyDescent="0.25">
      <c r="A24" s="14"/>
      <c r="B24" s="14" t="s">
        <v>85</v>
      </c>
      <c r="C24" s="15"/>
      <c r="D24" s="15">
        <v>33.69</v>
      </c>
      <c r="E24" s="15">
        <f>SUM(E17:E23)</f>
        <v>24.330000000000002</v>
      </c>
      <c r="F24" s="15">
        <f t="shared" ref="F24:H24" si="3">SUM(F17:F23)</f>
        <v>30.790000000000003</v>
      </c>
      <c r="G24" s="15">
        <f t="shared" si="3"/>
        <v>117.05000000000001</v>
      </c>
      <c r="H24" s="15">
        <f t="shared" si="3"/>
        <v>842.63</v>
      </c>
      <c r="I24" s="14">
        <v>1.36</v>
      </c>
      <c r="J24" s="14">
        <v>3.99</v>
      </c>
      <c r="K24" s="14">
        <v>0</v>
      </c>
      <c r="L24" s="14">
        <v>40.4</v>
      </c>
      <c r="M24" s="14">
        <v>84.31</v>
      </c>
      <c r="N24" s="14">
        <v>8.7899999999999991</v>
      </c>
      <c r="O24" s="14">
        <v>0</v>
      </c>
      <c r="P24" s="14">
        <v>0</v>
      </c>
      <c r="Q24" s="14">
        <v>1.63</v>
      </c>
      <c r="R24" s="14">
        <v>6.09</v>
      </c>
      <c r="S24" s="14">
        <v>658.97</v>
      </c>
      <c r="T24" s="14">
        <v>1030.77</v>
      </c>
      <c r="U24" s="14">
        <v>154.82</v>
      </c>
      <c r="V24" s="14">
        <v>86.91</v>
      </c>
      <c r="W24" s="14">
        <v>379.49</v>
      </c>
      <c r="X24" s="14">
        <v>6.42</v>
      </c>
      <c r="Y24" s="14">
        <v>48.32</v>
      </c>
      <c r="Z24" s="14">
        <v>1889.98</v>
      </c>
      <c r="AA24" s="14">
        <v>461.03</v>
      </c>
      <c r="AB24" s="14">
        <v>3.98</v>
      </c>
      <c r="AC24" s="14">
        <v>0.38</v>
      </c>
      <c r="AD24" s="14">
        <v>0.35</v>
      </c>
      <c r="AE24" s="14">
        <v>6.02</v>
      </c>
      <c r="AF24" s="14">
        <v>13.97</v>
      </c>
      <c r="AG24" s="14">
        <v>25.85</v>
      </c>
      <c r="AH24" s="11">
        <v>0</v>
      </c>
    </row>
    <row r="25" spans="1:78" s="4" customFormat="1" ht="13.8" x14ac:dyDescent="0.25">
      <c r="A25" s="11"/>
      <c r="B25" s="11" t="s">
        <v>86</v>
      </c>
      <c r="C25" s="13"/>
      <c r="D25" s="13">
        <v>15</v>
      </c>
      <c r="E25" s="13">
        <f>((E15+E24)*4)*100/(H15+H24)</f>
        <v>12.742710458763906</v>
      </c>
      <c r="F25" s="13">
        <f>((F15+F24)*9)*100/(H15+H24)</f>
        <v>32.205621009675518</v>
      </c>
      <c r="G25" s="13">
        <f>((G15+G24)*4)*100/(H15+H24)</f>
        <v>55.051668531560594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</row>
    <row r="26" spans="1:78" s="4" customFormat="1" ht="13.8" x14ac:dyDescent="0.25">
      <c r="A26" s="16"/>
      <c r="B26" s="16"/>
      <c r="C26" s="17"/>
      <c r="D26" s="17"/>
      <c r="E26" s="17"/>
      <c r="F26" s="17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</row>
    <row r="27" spans="1:78" s="4" customFormat="1" ht="13.8" x14ac:dyDescent="0.25">
      <c r="A27" s="16"/>
      <c r="B27" s="16"/>
      <c r="C27" s="17"/>
      <c r="D27" s="17"/>
      <c r="E27" s="17"/>
      <c r="F27" s="17"/>
      <c r="G27" s="17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</row>
    <row r="28" spans="1:78" s="4" customFormat="1" ht="13.8" x14ac:dyDescent="0.25">
      <c r="C28" s="9"/>
      <c r="E28" s="9"/>
      <c r="F28" s="9"/>
      <c r="G28" s="9"/>
      <c r="H28" s="9"/>
      <c r="I28" s="9"/>
      <c r="J28" s="9"/>
    </row>
    <row r="29" spans="1:78" s="4" customFormat="1" ht="13.8" x14ac:dyDescent="0.25"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78" s="4" customFormat="1" ht="13.8" x14ac:dyDescent="0.25">
      <c r="C30" s="9"/>
      <c r="E30" s="9"/>
      <c r="F30" s="9"/>
      <c r="G30" s="9"/>
      <c r="H30" s="9"/>
      <c r="I30" s="9"/>
      <c r="J30" s="9"/>
    </row>
    <row r="31" spans="1:78" s="4" customFormat="1" ht="13.8" x14ac:dyDescent="0.25">
      <c r="C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78" s="4" customFormat="1" ht="13.8" x14ac:dyDescent="0.25">
      <c r="C32" s="9"/>
      <c r="E32" s="9"/>
      <c r="F32" s="9"/>
      <c r="G32" s="9"/>
      <c r="H32" s="9"/>
      <c r="I32" s="9"/>
      <c r="J32" s="9"/>
    </row>
    <row r="33" spans="3:8" s="4" customFormat="1" ht="13.8" x14ac:dyDescent="0.25">
      <c r="C33" s="9"/>
      <c r="E33" s="9"/>
      <c r="F33" s="9"/>
      <c r="G33" s="9"/>
      <c r="H33" s="9"/>
    </row>
    <row r="34" spans="3:8" s="4" customFormat="1" ht="13.8" x14ac:dyDescent="0.25">
      <c r="C34" s="9"/>
      <c r="E34" s="9"/>
      <c r="F34" s="9"/>
      <c r="G34" s="9"/>
      <c r="H34" s="9"/>
    </row>
    <row r="35" spans="3:8" s="4" customFormat="1" ht="13.8" x14ac:dyDescent="0.25">
      <c r="C35" s="9"/>
      <c r="E35" s="9"/>
      <c r="F35" s="9"/>
      <c r="G35" s="9"/>
      <c r="H35" s="9"/>
    </row>
    <row r="36" spans="3:8" s="4" customFormat="1" ht="13.8" x14ac:dyDescent="0.25">
      <c r="C36" s="9"/>
      <c r="E36" s="9"/>
      <c r="F36" s="9"/>
      <c r="G36" s="9"/>
      <c r="H36" s="9"/>
    </row>
    <row r="37" spans="3:8" s="4" customFormat="1" ht="13.8" x14ac:dyDescent="0.25">
      <c r="C37" s="9"/>
      <c r="E37" s="9"/>
      <c r="F37" s="9"/>
      <c r="G37" s="9"/>
      <c r="H37" s="9"/>
    </row>
    <row r="38" spans="3:8" s="4" customFormat="1" ht="13.8" x14ac:dyDescent="0.25">
      <c r="C38" s="9"/>
      <c r="E38" s="9"/>
      <c r="F38" s="9"/>
      <c r="G38" s="9"/>
      <c r="H38" s="9"/>
    </row>
    <row r="39" spans="3:8" s="4" customFormat="1" ht="13.8" x14ac:dyDescent="0.25">
      <c r="C39" s="9"/>
      <c r="E39" s="9"/>
      <c r="F39" s="9"/>
      <c r="G39" s="9"/>
      <c r="H39" s="9"/>
    </row>
    <row r="40" spans="3:8" s="4" customFormat="1" ht="13.8" x14ac:dyDescent="0.25">
      <c r="C40" s="9"/>
      <c r="E40" s="9"/>
      <c r="F40" s="9"/>
      <c r="G40" s="9"/>
      <c r="H40" s="9"/>
    </row>
    <row r="41" spans="3:8" s="4" customFormat="1" ht="13.8" x14ac:dyDescent="0.25">
      <c r="C41" s="9"/>
      <c r="E41" s="9"/>
      <c r="F41" s="9"/>
      <c r="G41" s="9"/>
      <c r="H41" s="9"/>
    </row>
    <row r="42" spans="3:8" s="4" customFormat="1" ht="13.8" x14ac:dyDescent="0.25">
      <c r="C42" s="9"/>
      <c r="E42" s="9"/>
      <c r="F42" s="9"/>
      <c r="G42" s="9"/>
      <c r="H42" s="9"/>
    </row>
    <row r="43" spans="3:8" s="4" customFormat="1" ht="13.8" x14ac:dyDescent="0.25">
      <c r="C43" s="9"/>
      <c r="E43" s="9"/>
      <c r="F43" s="9"/>
      <c r="G43" s="9"/>
      <c r="H43" s="9"/>
    </row>
    <row r="44" spans="3:8" s="4" customFormat="1" ht="13.8" x14ac:dyDescent="0.25">
      <c r="C44" s="9"/>
      <c r="E44" s="9"/>
      <c r="F44" s="9"/>
      <c r="G44" s="9"/>
      <c r="H44" s="9"/>
    </row>
    <row r="45" spans="3:8" s="4" customFormat="1" ht="13.8" x14ac:dyDescent="0.25">
      <c r="C45" s="9"/>
      <c r="E45" s="9"/>
      <c r="F45" s="9"/>
      <c r="G45" s="9"/>
      <c r="H45" s="9"/>
    </row>
    <row r="46" spans="3:8" s="4" customFormat="1" ht="13.8" x14ac:dyDescent="0.25">
      <c r="C46" s="9"/>
      <c r="E46" s="9"/>
      <c r="F46" s="9"/>
      <c r="G46" s="9"/>
      <c r="H46" s="9"/>
    </row>
    <row r="47" spans="3:8" s="4" customFormat="1" ht="13.8" x14ac:dyDescent="0.25">
      <c r="C47" s="9"/>
      <c r="E47" s="9"/>
      <c r="F47" s="9"/>
      <c r="G47" s="9"/>
      <c r="H47" s="9"/>
    </row>
    <row r="48" spans="3:8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s="4" customFormat="1" ht="13.8" x14ac:dyDescent="0.25">
      <c r="C333" s="9"/>
      <c r="E333" s="9"/>
      <c r="F333" s="9"/>
      <c r="G333" s="9"/>
      <c r="H333" s="9"/>
    </row>
    <row r="334" spans="2:34" s="4" customFormat="1" ht="13.8" x14ac:dyDescent="0.25">
      <c r="C334" s="9"/>
      <c r="E334" s="9"/>
      <c r="F334" s="9"/>
      <c r="G334" s="9"/>
      <c r="H334" s="9"/>
    </row>
    <row r="335" spans="2:34" x14ac:dyDescent="0.3">
      <c r="B335" s="4"/>
      <c r="C335" s="9"/>
      <c r="D335" s="4"/>
      <c r="E335" s="9"/>
      <c r="F335" s="9"/>
      <c r="G335" s="9"/>
      <c r="H335" s="9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2:34" x14ac:dyDescent="0.3">
      <c r="C336" s="8"/>
      <c r="E336" s="8"/>
      <c r="F336" s="8"/>
      <c r="G336" s="8"/>
      <c r="H336" s="8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  <row r="1847" spans="3:8" x14ac:dyDescent="0.3">
      <c r="C1847" s="8"/>
      <c r="E1847" s="8"/>
      <c r="F1847" s="8"/>
      <c r="G1847" s="8"/>
      <c r="H1847" s="8"/>
    </row>
    <row r="1848" spans="3:8" x14ac:dyDescent="0.3">
      <c r="C1848" s="8"/>
      <c r="E1848" s="8"/>
      <c r="F1848" s="8"/>
      <c r="G1848" s="8"/>
      <c r="H1848" s="8"/>
    </row>
  </sheetData>
  <mergeCells count="11">
    <mergeCell ref="CA9:CA10"/>
    <mergeCell ref="V7:Y7"/>
    <mergeCell ref="Z7:AH7"/>
    <mergeCell ref="G7:G8"/>
    <mergeCell ref="H7:H8"/>
    <mergeCell ref="A7:A8"/>
    <mergeCell ref="B7:B8"/>
    <mergeCell ref="C7:C8"/>
    <mergeCell ref="D7:D8"/>
    <mergeCell ref="B1:Y1"/>
    <mergeCell ref="C3:H3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8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2018-05-18T12:48:57Z</cp:lastPrinted>
  <dcterms:created xsi:type="dcterms:W3CDTF">2002-09-22T07:35:02Z</dcterms:created>
  <dcterms:modified xsi:type="dcterms:W3CDTF">2025-05-13T06:50:10Z</dcterms:modified>
</cp:coreProperties>
</file>